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<sst xmlns="http://schemas.openxmlformats.org/spreadsheetml/2006/main" count="45" uniqueCount="35">
  <si>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EXPEDIENTES FORMACIÓN</t>
  </si>
  <si>
    <t>IMPORTE TOTAL</t>
  </si>
  <si>
    <t>COBROS</t>
  </si>
  <si>
    <t>SCE FPED 2018 (PENDIENTE)</t>
  </si>
  <si>
    <t>SCE FPED 2019</t>
  </si>
  <si>
    <t>SCE FPED 2019 (nueva asiganción)</t>
  </si>
  <si>
    <t>SCE OCUPADOS 2019 - COMERCIO</t>
  </si>
  <si>
    <t>SCE OCUPADOS 2019 - TRANSPORTE</t>
  </si>
  <si>
    <t>SCE FORMACION CON COMPROMISO CONTRATACION 2019</t>
  </si>
  <si>
    <t>F181684AA OCUPADOS SEPE 2019 - COMERCIO</t>
  </si>
  <si>
    <t>F181854AA OCUPADOS SEPE 2019 - HOSTELERIA</t>
  </si>
  <si>
    <t>SCE FPED 2020</t>
  </si>
  <si>
    <t>SCE FORMACION CON COMPROMISO CONTRATACION 2021</t>
  </si>
  <si>
    <t>SCE FPED 2021</t>
  </si>
  <si>
    <t>OCUPADOS SCE 2021 - COMERCIO</t>
  </si>
  <si>
    <t>SCE OCUPADOS 2018 - TRANSPORTE (RECURSO DE ALZADA)</t>
  </si>
  <si>
    <t>SCE FORMACION CON COMPROMISO CONTRATACION 2022-1º PERIODO</t>
  </si>
  <si>
    <t>SCE OCUPADOS 2022- COMERCIO</t>
  </si>
  <si>
    <t>SCE OCUPADOS 2022- TRANSVERSAL</t>
  </si>
  <si>
    <t>SCE FORMACION CON COMPROMISO CONTRATACION 2022-2º PERIODO</t>
  </si>
  <si>
    <t>SCE FPED 2022</t>
  </si>
  <si>
    <t>SCE OCUPADOS 2023- COMERCIO</t>
  </si>
  <si>
    <t>SCE OCUPADOS 2023- TRANSVERSAL</t>
  </si>
  <si>
    <t>OCUPADOS NACIONAL 2022 - EXPEDIENTE F221135AA - METAL</t>
  </si>
  <si>
    <t>OCUPADOS NACIONAL 2022 - EXPEDIENTE F221134AA- AUTÓNOMO</t>
  </si>
  <si>
    <t>OCUPADOS NACIONAL 2022 - F221133AA - COMERCIO Y MÁRKETING</t>
  </si>
  <si>
    <t>OCUPADOS NACIONAL 2022 -EXPEDIENTE F221433AA - SERVICIOS A LAS EMPRESAS</t>
  </si>
  <si>
    <t>SCE FPED 2023</t>
  </si>
  <si>
    <t>RESUMEN FORMACIÓN</t>
  </si>
  <si>
    <t>PENDIENTE</t>
  </si>
  <si>
    <t>BAJAS ALUMNADO</t>
  </si>
  <si>
    <t>ASIGNACIÓN</t>
  </si>
  <si>
    <t>SUBVENCION CONTRATO TRABAJADORA - S.G.</t>
  </si>
  <si>
    <t>SUBVENCION CONTRATO TRABAJADOR - J.J.G.M.</t>
  </si>
  <si>
    <t>CENTRO DE FORMACIÓN EMPRESARIAL AURA, S.L.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</si>
</sst>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1"/>
      <color indexed="8"/>
      <name val="Aptos Narrow"/>
      <family val="2"/>
    </font>
    <font>
      <b/>
      <sz val="11"/>
      <color indexed="10"/>
      <name val="Aptos Narrow"/>
      <family val="2"/>
    </font>
    <font>
      <b/>
      <u val="single"/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65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rgb="FFFF0000"/>
      <name val="Aptos Narrow"/>
      <family val="2"/>
    </font>
    <font>
      <b/>
      <u val="single"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 horizontal="left"/>
    </xf>
    <xf numFmtId="164" fontId="0" fillId="11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31" fillId="0" borderId="10" xfId="0" applyNumberFormat="1" applyFont="1" applyBorder="1" applyAlignment="1">
      <alignment/>
    </xf>
    <xf numFmtId="0" fontId="0" fillId="13" borderId="10" xfId="0" applyFill="1" applyBorder="1" applyAlignment="1">
      <alignment/>
    </xf>
    <xf numFmtId="164" fontId="0" fillId="1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16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9" borderId="10" xfId="0" applyFill="1" applyBorder="1" applyAlignment="1">
      <alignment/>
    </xf>
    <xf numFmtId="164" fontId="0" fillId="9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164" fontId="0" fillId="18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14" fontId="0" fillId="0" borderId="0" xfId="0" applyNumberFormat="1" applyAlignment="1">
      <alignment/>
    </xf>
    <xf numFmtId="0" fontId="0" fillId="17" borderId="10" xfId="0" applyFill="1" applyBorder="1" applyAlignment="1">
      <alignment/>
    </xf>
    <xf numFmtId="164" fontId="35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164" fontId="0" fillId="9" borderId="0" xfId="0" applyNumberFormat="1" applyFill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123825</xdr:rowOff>
    </xdr:from>
    <xdr:to>
      <xdr:col>11</xdr:col>
      <xdr:colOff>581025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78625" y="123825"/>
          <a:ext cx="1619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tabSelected="1" zoomScalePageLayoutView="0" workbookViewId="0" topLeftCell="A1">
      <selection activeCell="Q15" sqref="Q15"/>
    </sheetView>
  </sheetViews>
  <sheetFormatPr defaultColWidth="11.19921875" defaultRowHeight="14.25"/>
  <cols>
    <col min="1" max="1" width="4.19921875" style="0" customWidth="1"/>
    <col min="2" max="2" width="73.69921875" style="0" bestFit="1" customWidth="1"/>
    <col min="3" max="3" width="16.19921875" style="0" customWidth="1"/>
    <col min="4" max="4" width="13.3984375" style="0" customWidth="1"/>
    <col min="5" max="5" width="18" style="0" bestFit="1" customWidth="1"/>
    <col min="6" max="6" width="12.69921875" style="0" customWidth="1"/>
    <col min="7" max="7" width="16.5" style="0" bestFit="1" customWidth="1"/>
    <col min="8" max="8" width="14.8984375" style="0" customWidth="1"/>
    <col min="9" max="9" width="15.8984375" style="0" bestFit="1" customWidth="1"/>
    <col min="10" max="10" width="14.8984375" style="0" customWidth="1"/>
    <col min="11" max="11" width="15" style="0" bestFit="1" customWidth="1"/>
    <col min="12" max="12" width="15" style="0" customWidth="1"/>
    <col min="13" max="13" width="18" style="0" bestFit="1" customWidth="1"/>
  </cols>
  <sheetData>
    <row r="2" ht="14.25">
      <c r="B2" s="32" t="s">
        <v>34</v>
      </c>
    </row>
    <row r="7" spans="3:12" ht="15">
      <c r="C7" s="34">
        <v>2019</v>
      </c>
      <c r="D7" s="34"/>
      <c r="E7" s="34">
        <v>2020</v>
      </c>
      <c r="F7" s="34"/>
      <c r="G7" s="34">
        <v>2021</v>
      </c>
      <c r="H7" s="34"/>
      <c r="I7" s="34">
        <v>2022</v>
      </c>
      <c r="J7" s="34"/>
      <c r="K7" s="34">
        <v>2023</v>
      </c>
      <c r="L7" s="34"/>
    </row>
    <row r="8" spans="2:13" ht="15">
      <c r="B8" s="30" t="s">
        <v>0</v>
      </c>
      <c r="C8" s="30" t="s">
        <v>1</v>
      </c>
      <c r="D8" s="30" t="s">
        <v>2</v>
      </c>
      <c r="E8" s="30" t="s">
        <v>1</v>
      </c>
      <c r="F8" s="30" t="s">
        <v>2</v>
      </c>
      <c r="G8" s="30" t="s">
        <v>1</v>
      </c>
      <c r="H8" s="30" t="s">
        <v>2</v>
      </c>
      <c r="I8" s="30" t="s">
        <v>1</v>
      </c>
      <c r="J8" s="30" t="s">
        <v>2</v>
      </c>
      <c r="K8" s="30" t="s">
        <v>1</v>
      </c>
      <c r="L8" s="30" t="s">
        <v>2</v>
      </c>
      <c r="M8" s="30" t="s">
        <v>30</v>
      </c>
    </row>
    <row r="9" spans="2:13" ht="14.25">
      <c r="B9" s="2" t="s">
        <v>3</v>
      </c>
      <c r="C9" s="3">
        <v>196710</v>
      </c>
      <c r="D9" s="3"/>
      <c r="E9" s="3"/>
      <c r="F9" s="3">
        <v>183002.82</v>
      </c>
      <c r="G9" s="4"/>
      <c r="H9" s="4"/>
      <c r="I9" s="4"/>
      <c r="J9" s="4"/>
      <c r="K9" s="4"/>
      <c r="L9" s="4"/>
      <c r="M9" s="5">
        <f>F9-C9</f>
        <v>-13707.179999999993</v>
      </c>
    </row>
    <row r="10" spans="2:13" ht="14.25">
      <c r="B10" s="6" t="s">
        <v>4</v>
      </c>
      <c r="C10" s="7">
        <v>992242.5</v>
      </c>
      <c r="D10" s="7"/>
      <c r="E10" s="7"/>
      <c r="F10" s="7">
        <v>595345.5</v>
      </c>
      <c r="G10" s="7"/>
      <c r="H10" s="7"/>
      <c r="I10" s="8"/>
      <c r="J10" s="8"/>
      <c r="K10" s="8"/>
      <c r="L10" s="8"/>
      <c r="M10" s="9"/>
    </row>
    <row r="11" spans="2:14" ht="14.25">
      <c r="B11" s="6" t="s">
        <v>5</v>
      </c>
      <c r="C11" s="7"/>
      <c r="D11" s="7"/>
      <c r="E11" s="7">
        <v>16125</v>
      </c>
      <c r="F11" s="7">
        <v>9675</v>
      </c>
      <c r="G11" s="7"/>
      <c r="H11" s="7">
        <v>400307</v>
      </c>
      <c r="I11" s="8"/>
      <c r="J11" s="8"/>
      <c r="K11" s="8"/>
      <c r="L11" s="8"/>
      <c r="M11" s="5">
        <f>F10+F11+H11-E11-C10</f>
        <v>-3040</v>
      </c>
      <c r="N11" s="10"/>
    </row>
    <row r="12" spans="2:14" ht="14.25">
      <c r="B12" s="11" t="s">
        <v>6</v>
      </c>
      <c r="C12" s="12">
        <v>74872.8</v>
      </c>
      <c r="D12" s="12"/>
      <c r="E12" s="12"/>
      <c r="F12" s="12">
        <v>44923.68</v>
      </c>
      <c r="G12" s="12"/>
      <c r="H12" s="12"/>
      <c r="I12" s="12"/>
      <c r="J12" s="12">
        <v>19966.08</v>
      </c>
      <c r="K12" s="8"/>
      <c r="L12" s="8"/>
      <c r="M12" s="5">
        <f>J12+F12-C12</f>
        <v>-9983.04</v>
      </c>
      <c r="N12" s="10"/>
    </row>
    <row r="13" spans="2:14" ht="14.25">
      <c r="B13" s="11" t="s">
        <v>7</v>
      </c>
      <c r="C13" s="13">
        <v>88556.4</v>
      </c>
      <c r="D13" s="13"/>
      <c r="E13" s="13"/>
      <c r="F13" s="13">
        <v>53133.84</v>
      </c>
      <c r="G13" s="13"/>
      <c r="H13" s="13"/>
      <c r="I13" s="13"/>
      <c r="J13" s="13">
        <v>16727.32</v>
      </c>
      <c r="K13" s="8"/>
      <c r="L13" s="8"/>
      <c r="M13" s="5">
        <v>-18695.24</v>
      </c>
      <c r="N13" s="10"/>
    </row>
    <row r="14" spans="2:13" ht="14.25">
      <c r="B14" s="14" t="s">
        <v>8</v>
      </c>
      <c r="C14" s="3">
        <v>84134.2</v>
      </c>
      <c r="D14" s="3"/>
      <c r="E14" s="3"/>
      <c r="F14" s="3"/>
      <c r="G14" s="3"/>
      <c r="H14" s="3">
        <v>83894.18</v>
      </c>
      <c r="I14" s="8"/>
      <c r="J14" s="8"/>
      <c r="K14" s="8"/>
      <c r="L14" s="8"/>
      <c r="M14" s="5">
        <f>H14-C14</f>
        <v>-240.02000000000407</v>
      </c>
    </row>
    <row r="15" spans="2:15" ht="14.25">
      <c r="B15" s="15" t="s">
        <v>9</v>
      </c>
      <c r="C15" s="16">
        <v>186349.19</v>
      </c>
      <c r="D15" s="16"/>
      <c r="E15" s="16"/>
      <c r="F15" s="16">
        <v>6764.49</v>
      </c>
      <c r="G15" s="16"/>
      <c r="H15" s="16">
        <v>84308.58</v>
      </c>
      <c r="I15" s="16">
        <v>690.21</v>
      </c>
      <c r="J15" s="16">
        <v>21291.42</v>
      </c>
      <c r="K15" s="16">
        <v>0</v>
      </c>
      <c r="L15" s="16">
        <v>0</v>
      </c>
      <c r="M15" s="9"/>
      <c r="N15" s="10"/>
      <c r="O15" s="10"/>
    </row>
    <row r="16" spans="2:15" ht="14.25">
      <c r="B16" s="17" t="s">
        <v>10</v>
      </c>
      <c r="C16" s="18">
        <v>108833.96</v>
      </c>
      <c r="D16" s="18"/>
      <c r="E16" s="18"/>
      <c r="F16" s="18"/>
      <c r="G16" s="18"/>
      <c r="H16" s="18">
        <v>45266.94</v>
      </c>
      <c r="I16" s="18">
        <v>7558.84</v>
      </c>
      <c r="J16" s="18">
        <v>21130.92</v>
      </c>
      <c r="K16" s="18">
        <v>0</v>
      </c>
      <c r="L16" s="18">
        <v>0</v>
      </c>
      <c r="M16" s="9"/>
      <c r="N16" s="10"/>
      <c r="O16" s="10"/>
    </row>
    <row r="17" spans="2:15" ht="14.25">
      <c r="B17" s="19" t="s">
        <v>11</v>
      </c>
      <c r="C17" s="13"/>
      <c r="D17" s="13"/>
      <c r="E17" s="13">
        <v>1186848</v>
      </c>
      <c r="F17" s="13"/>
      <c r="G17" s="13"/>
      <c r="H17" s="13">
        <f>E17*0.6+203004</f>
        <v>915112.7999999999</v>
      </c>
      <c r="I17" s="13"/>
      <c r="J17" s="13">
        <v>258138.2</v>
      </c>
      <c r="K17" s="8"/>
      <c r="L17" s="8"/>
      <c r="M17" s="5">
        <v>-13597</v>
      </c>
      <c r="O17" s="10"/>
    </row>
    <row r="18" spans="2:14" ht="14.25">
      <c r="B18" s="15" t="s">
        <v>12</v>
      </c>
      <c r="C18" s="16"/>
      <c r="D18" s="16"/>
      <c r="E18" s="16"/>
      <c r="F18" s="16"/>
      <c r="G18" s="16">
        <v>194268</v>
      </c>
      <c r="H18" s="16">
        <f>G18*0.6</f>
        <v>116560.8</v>
      </c>
      <c r="I18" s="16"/>
      <c r="J18" s="16"/>
      <c r="K18" s="16"/>
      <c r="L18" s="16">
        <f>G18-H18</f>
        <v>77707.2</v>
      </c>
      <c r="M18" s="5"/>
      <c r="N18" s="10"/>
    </row>
    <row r="19" spans="2:13" ht="14.25">
      <c r="B19" s="17" t="s">
        <v>13</v>
      </c>
      <c r="C19" s="18"/>
      <c r="D19" s="18"/>
      <c r="E19" s="18"/>
      <c r="F19" s="18"/>
      <c r="G19" s="18">
        <v>1179165</v>
      </c>
      <c r="H19" s="18"/>
      <c r="I19" s="18"/>
      <c r="J19" s="18">
        <v>823213.8</v>
      </c>
      <c r="K19" s="18"/>
      <c r="L19" s="18">
        <v>335503.8</v>
      </c>
      <c r="M19" s="5">
        <v>-20447.4</v>
      </c>
    </row>
    <row r="20" spans="2:13" ht="14.25">
      <c r="B20" s="20" t="s">
        <v>14</v>
      </c>
      <c r="C20" s="12"/>
      <c r="D20" s="12"/>
      <c r="E20" s="12"/>
      <c r="F20" s="12"/>
      <c r="G20" s="12">
        <v>41901.75</v>
      </c>
      <c r="H20" s="12"/>
      <c r="I20" s="12"/>
      <c r="J20" s="12">
        <v>25141.05</v>
      </c>
      <c r="K20" s="12"/>
      <c r="L20" s="12">
        <f>G20-J20</f>
        <v>16760.7</v>
      </c>
      <c r="M20" s="9"/>
    </row>
    <row r="21" spans="2:13" ht="14.25">
      <c r="B21" s="20" t="s">
        <v>32</v>
      </c>
      <c r="C21" s="12"/>
      <c r="D21" s="12"/>
      <c r="E21" s="12"/>
      <c r="F21" s="12"/>
      <c r="G21" s="12">
        <v>2500</v>
      </c>
      <c r="H21" s="12">
        <v>2500</v>
      </c>
      <c r="I21" s="8"/>
      <c r="J21" s="8"/>
      <c r="K21" s="8"/>
      <c r="L21" s="8"/>
      <c r="M21" s="9"/>
    </row>
    <row r="22" spans="2:13" ht="14.25">
      <c r="B22" s="20" t="s">
        <v>33</v>
      </c>
      <c r="C22" s="12"/>
      <c r="D22" s="12"/>
      <c r="E22" s="12"/>
      <c r="F22" s="12"/>
      <c r="G22" s="12"/>
      <c r="H22" s="12"/>
      <c r="I22" s="12">
        <v>9000</v>
      </c>
      <c r="J22" s="12">
        <v>9000</v>
      </c>
      <c r="K22" s="8"/>
      <c r="L22" s="8"/>
      <c r="M22" s="9"/>
    </row>
    <row r="23" spans="2:13" ht="14.25">
      <c r="B23" s="19" t="s">
        <v>15</v>
      </c>
      <c r="C23" s="12"/>
      <c r="D23" s="12"/>
      <c r="E23" s="12"/>
      <c r="F23" s="12"/>
      <c r="G23" s="12"/>
      <c r="H23" s="12"/>
      <c r="I23" s="12">
        <v>101947.5</v>
      </c>
      <c r="J23" s="12">
        <v>61168.5</v>
      </c>
      <c r="K23" s="12">
        <v>0</v>
      </c>
      <c r="L23" s="12">
        <v>0</v>
      </c>
      <c r="M23" s="9"/>
    </row>
    <row r="24" spans="2:13" ht="14.25">
      <c r="B24" s="15" t="s">
        <v>16</v>
      </c>
      <c r="C24" s="12"/>
      <c r="D24" s="12"/>
      <c r="E24" s="12"/>
      <c r="F24" s="12"/>
      <c r="G24" s="12"/>
      <c r="H24" s="12"/>
      <c r="I24" s="12">
        <v>166672.5</v>
      </c>
      <c r="J24" s="12">
        <v>100003.5</v>
      </c>
      <c r="K24" s="12">
        <v>0</v>
      </c>
      <c r="L24" s="12">
        <v>0</v>
      </c>
      <c r="M24" s="9"/>
    </row>
    <row r="25" spans="2:14" ht="14.25">
      <c r="B25" s="20" t="s">
        <v>17</v>
      </c>
      <c r="C25" s="12"/>
      <c r="D25" s="12"/>
      <c r="E25" s="12"/>
      <c r="F25" s="12"/>
      <c r="G25" s="12"/>
      <c r="H25" s="12"/>
      <c r="I25" s="12">
        <v>113446.4</v>
      </c>
      <c r="J25" s="12">
        <v>0</v>
      </c>
      <c r="K25" s="12">
        <v>0</v>
      </c>
      <c r="L25" s="12">
        <v>68067.84</v>
      </c>
      <c r="M25" s="9"/>
      <c r="N25" s="21"/>
    </row>
    <row r="26" spans="2:14" ht="14.25">
      <c r="B26" s="20" t="s">
        <v>18</v>
      </c>
      <c r="C26" s="12"/>
      <c r="D26" s="12"/>
      <c r="E26" s="12"/>
      <c r="F26" s="12"/>
      <c r="G26" s="12"/>
      <c r="H26" s="12"/>
      <c r="I26" s="12">
        <v>470045.7</v>
      </c>
      <c r="J26" s="12">
        <v>0</v>
      </c>
      <c r="K26" s="12">
        <v>0</v>
      </c>
      <c r="L26" s="12">
        <v>282027.42</v>
      </c>
      <c r="M26" s="9"/>
      <c r="N26" s="21"/>
    </row>
    <row r="27" spans="2:14" ht="14.25">
      <c r="B27" s="15" t="s">
        <v>19</v>
      </c>
      <c r="C27" s="12"/>
      <c r="D27" s="12"/>
      <c r="E27" s="12"/>
      <c r="F27" s="12"/>
      <c r="G27" s="12"/>
      <c r="H27" s="12"/>
      <c r="I27" s="12">
        <v>122226.5</v>
      </c>
      <c r="J27" s="12">
        <v>0</v>
      </c>
      <c r="K27" s="12">
        <v>0</v>
      </c>
      <c r="L27" s="12">
        <v>73335.9</v>
      </c>
      <c r="M27" s="9"/>
      <c r="N27" s="21"/>
    </row>
    <row r="28" spans="2:15" ht="14.25">
      <c r="B28" s="17" t="s">
        <v>20</v>
      </c>
      <c r="C28" s="12"/>
      <c r="D28" s="12"/>
      <c r="E28" s="12"/>
      <c r="F28" s="12"/>
      <c r="G28" s="12"/>
      <c r="H28" s="12"/>
      <c r="I28" s="12">
        <v>1191754.5</v>
      </c>
      <c r="J28" s="12">
        <v>0</v>
      </c>
      <c r="K28" s="12"/>
      <c r="L28" s="12">
        <v>858732.5</v>
      </c>
      <c r="M28" s="5">
        <v>-33199.8</v>
      </c>
      <c r="N28" s="10"/>
      <c r="O28" s="10"/>
    </row>
    <row r="29" spans="2:14" ht="14.25">
      <c r="B29" s="20" t="s">
        <v>21</v>
      </c>
      <c r="C29" s="12"/>
      <c r="D29" s="12"/>
      <c r="E29" s="12"/>
      <c r="F29" s="12"/>
      <c r="G29" s="12"/>
      <c r="H29" s="12"/>
      <c r="I29" s="12"/>
      <c r="J29" s="12"/>
      <c r="K29" s="12">
        <v>103907</v>
      </c>
      <c r="L29" s="12">
        <f>K29*0.6</f>
        <v>62344.2</v>
      </c>
      <c r="M29" s="9"/>
      <c r="N29" s="21"/>
    </row>
    <row r="30" spans="2:14" ht="14.25">
      <c r="B30" s="20" t="s">
        <v>22</v>
      </c>
      <c r="C30" s="12"/>
      <c r="D30" s="12"/>
      <c r="E30" s="12"/>
      <c r="F30" s="12"/>
      <c r="G30" s="12"/>
      <c r="H30" s="12"/>
      <c r="I30" s="12"/>
      <c r="J30" s="12"/>
      <c r="K30" s="12">
        <v>283191.6</v>
      </c>
      <c r="L30" s="12">
        <f>K30*0.6</f>
        <v>169914.96</v>
      </c>
      <c r="M30" s="9"/>
      <c r="N30" s="21"/>
    </row>
    <row r="31" spans="2:14" ht="14.25">
      <c r="B31" s="22" t="s">
        <v>23</v>
      </c>
      <c r="C31" s="12"/>
      <c r="D31" s="12"/>
      <c r="E31" s="12"/>
      <c r="F31" s="12"/>
      <c r="G31" s="12"/>
      <c r="H31" s="12"/>
      <c r="I31" s="12"/>
      <c r="J31" s="12"/>
      <c r="K31" s="12">
        <v>123900.2</v>
      </c>
      <c r="L31" s="12">
        <v>12390.02</v>
      </c>
      <c r="M31" s="9"/>
      <c r="N31" s="21"/>
    </row>
    <row r="32" spans="2:14" ht="14.25">
      <c r="B32" s="22" t="s">
        <v>24</v>
      </c>
      <c r="C32" s="12"/>
      <c r="D32" s="12"/>
      <c r="E32" s="12"/>
      <c r="F32" s="12"/>
      <c r="G32" s="12"/>
      <c r="H32" s="12"/>
      <c r="I32" s="12"/>
      <c r="J32" s="12"/>
      <c r="K32" s="12">
        <v>86992.66</v>
      </c>
      <c r="L32" s="12">
        <v>21672.57</v>
      </c>
      <c r="M32" s="9"/>
      <c r="N32" s="21"/>
    </row>
    <row r="33" spans="2:14" ht="14.25">
      <c r="B33" s="22" t="s">
        <v>25</v>
      </c>
      <c r="C33" s="12"/>
      <c r="D33" s="12"/>
      <c r="E33" s="12"/>
      <c r="F33" s="12"/>
      <c r="G33" s="12"/>
      <c r="H33" s="12"/>
      <c r="I33" s="12"/>
      <c r="J33" s="12"/>
      <c r="K33" s="12">
        <v>448976.94</v>
      </c>
      <c r="L33" s="12">
        <v>112244.23</v>
      </c>
      <c r="M33" s="9"/>
      <c r="N33" s="21"/>
    </row>
    <row r="34" spans="2:14" ht="14.25">
      <c r="B34" s="22" t="s">
        <v>26</v>
      </c>
      <c r="C34" s="12"/>
      <c r="D34" s="12"/>
      <c r="E34" s="12"/>
      <c r="F34" s="12"/>
      <c r="G34" s="12"/>
      <c r="H34" s="12"/>
      <c r="I34" s="12"/>
      <c r="J34" s="12"/>
      <c r="K34" s="12">
        <v>248965.44</v>
      </c>
      <c r="L34" s="12">
        <v>62241.36</v>
      </c>
      <c r="M34" s="9"/>
      <c r="N34" s="21"/>
    </row>
    <row r="35" spans="2:14" ht="14.25">
      <c r="B35" s="17" t="s">
        <v>27</v>
      </c>
      <c r="C35" s="12"/>
      <c r="D35" s="12"/>
      <c r="E35" s="12"/>
      <c r="F35" s="12"/>
      <c r="G35" s="12"/>
      <c r="H35" s="12"/>
      <c r="I35" s="12"/>
      <c r="J35" s="12"/>
      <c r="K35" s="12">
        <v>1194347.25</v>
      </c>
      <c r="L35" s="12">
        <v>0</v>
      </c>
      <c r="M35" s="9"/>
      <c r="N35" s="21"/>
    </row>
    <row r="36" spans="2:13" ht="15">
      <c r="B36" s="1"/>
      <c r="C36" s="23">
        <f>SUM(C9:C35)</f>
        <v>1731699.0499999998</v>
      </c>
      <c r="D36" s="23">
        <f aca="true" t="shared" si="0" ref="D36:L36">SUM(D9:D35)</f>
        <v>0</v>
      </c>
      <c r="E36" s="23">
        <f t="shared" si="0"/>
        <v>1202973</v>
      </c>
      <c r="F36" s="23">
        <f t="shared" si="0"/>
        <v>892845.3300000001</v>
      </c>
      <c r="G36" s="23">
        <f t="shared" si="0"/>
        <v>1417834.75</v>
      </c>
      <c r="H36" s="23">
        <f t="shared" si="0"/>
        <v>1647950.3</v>
      </c>
      <c r="I36" s="23">
        <f t="shared" si="0"/>
        <v>2183342.15</v>
      </c>
      <c r="J36" s="23">
        <f t="shared" si="0"/>
        <v>1355780.79</v>
      </c>
      <c r="K36" s="23">
        <f t="shared" si="0"/>
        <v>2490281.09</v>
      </c>
      <c r="L36" s="23">
        <f t="shared" si="0"/>
        <v>2152942.6999999997</v>
      </c>
      <c r="M36" s="24">
        <f>SUM(M9:M35)</f>
        <v>-112909.68000000001</v>
      </c>
    </row>
    <row r="39" spans="2:14" ht="15">
      <c r="B39" s="31" t="s">
        <v>28</v>
      </c>
      <c r="C39" s="26" t="s">
        <v>31</v>
      </c>
      <c r="D39" s="26" t="s">
        <v>2</v>
      </c>
      <c r="E39" s="27" t="s">
        <v>30</v>
      </c>
      <c r="G39" s="10"/>
      <c r="L39" s="10"/>
      <c r="M39" s="33"/>
      <c r="N39" s="33"/>
    </row>
    <row r="40" spans="2:11" ht="14.25">
      <c r="B40" s="25">
        <v>2019</v>
      </c>
      <c r="C40" s="9">
        <f>C36</f>
        <v>1731699.0499999998</v>
      </c>
      <c r="D40" s="9">
        <f>D36</f>
        <v>0</v>
      </c>
      <c r="E40" s="1"/>
      <c r="K40" s="10"/>
    </row>
    <row r="41" spans="2:11" ht="15">
      <c r="B41" s="25">
        <v>2020</v>
      </c>
      <c r="C41" s="9">
        <f>E36</f>
        <v>1202973</v>
      </c>
      <c r="D41" s="9">
        <f>F36</f>
        <v>892845.3300000001</v>
      </c>
      <c r="E41" s="1"/>
      <c r="G41" s="28" t="s">
        <v>29</v>
      </c>
      <c r="K41" s="10"/>
    </row>
    <row r="42" spans="2:11" ht="14.25">
      <c r="B42" s="25">
        <v>2021</v>
      </c>
      <c r="C42" s="9">
        <f>G36</f>
        <v>1417834.75</v>
      </c>
      <c r="D42" s="9">
        <f>H36</f>
        <v>1647950.3</v>
      </c>
      <c r="E42" s="1"/>
      <c r="K42" s="10"/>
    </row>
    <row r="43" spans="2:5" ht="14.25">
      <c r="B43" s="25">
        <v>2022</v>
      </c>
      <c r="C43" s="9">
        <f>I36</f>
        <v>2183342.15</v>
      </c>
      <c r="D43" s="9">
        <f>J36</f>
        <v>1355780.79</v>
      </c>
      <c r="E43" s="1"/>
    </row>
    <row r="44" spans="2:5" ht="14.25">
      <c r="B44" s="25">
        <v>2023</v>
      </c>
      <c r="C44" s="9">
        <f>K36</f>
        <v>2490281.09</v>
      </c>
      <c r="D44" s="9">
        <f>L36</f>
        <v>2152942.6999999997</v>
      </c>
      <c r="E44" s="1"/>
    </row>
    <row r="45" spans="3:7" ht="15">
      <c r="C45" s="23">
        <f>SUM(C40:C44)</f>
        <v>9026130.04</v>
      </c>
      <c r="D45" s="23">
        <f>SUM(D40:D44)</f>
        <v>6049519.119999999</v>
      </c>
      <c r="E45" s="24">
        <f>-M36</f>
        <v>112909.68000000001</v>
      </c>
      <c r="G45" s="29">
        <f>C45-D45-E45</f>
        <v>2863701.2399999998</v>
      </c>
    </row>
    <row r="47" ht="14.25">
      <c r="I47" s="10"/>
    </row>
  </sheetData>
  <sheetProtection/>
  <mergeCells count="6">
    <mergeCell ref="M39:N39"/>
    <mergeCell ref="E7:F7"/>
    <mergeCell ref="G7:H7"/>
    <mergeCell ref="C7:D7"/>
    <mergeCell ref="I7:J7"/>
    <mergeCell ref="K7:L7"/>
  </mergeCells>
  <printOptions/>
  <pageMargins left="0.7" right="0.7" top="0.75" bottom="0.75" header="0.3" footer="0.3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AU1-EVA</dc:creator>
  <cp:keywords/>
  <dc:description/>
  <cp:lastModifiedBy>José María</cp:lastModifiedBy>
  <cp:lastPrinted>2024-03-27T12:02:29Z</cp:lastPrinted>
  <dcterms:created xsi:type="dcterms:W3CDTF">2024-03-26T18:13:31Z</dcterms:created>
  <dcterms:modified xsi:type="dcterms:W3CDTF">2024-03-27T12:07:42Z</dcterms:modified>
  <cp:category/>
  <cp:version/>
  <cp:contentType/>
  <cp:contentStatus/>
</cp:coreProperties>
</file>