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340" windowHeight="17640" activeTab="0"/>
  </bookViews>
  <sheets>
    <sheet name="CLIENTES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<sst xmlns="http://schemas.openxmlformats.org/spreadsheetml/2006/main" count="29" uniqueCount="21">
  <si>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EXPEDIENTES FORMACIÓN</t>
  </si>
  <si>
    <t>IMPORTE TOTAL</t>
  </si>
  <si>
    <t>COBROS</t>
  </si>
  <si>
    <t>SCE FPED 2018 (PENDIENTE)</t>
  </si>
  <si>
    <t>SCE FPED 2019</t>
  </si>
  <si>
    <t>SCE OCUPADOS 2019 - COMERCIO</t>
  </si>
  <si>
    <t>SCE OCUPADOS 2019 - TRANSPORTE</t>
  </si>
  <si>
    <t>SCE FORMACION CON COMPROMISO CONTRATACION 2019</t>
  </si>
  <si>
    <t>F181684AA OCUPADOS SEPE 2019 - COMERCIO</t>
  </si>
  <si>
    <t>F181854AA OCUPADOS SEPE 2019 - HOSTELERIA</t>
  </si>
  <si>
    <t>SCE FPED 2020</t>
  </si>
  <si>
    <t>SCE FORMACION CON COMPROMISO CONTRATACION 2021</t>
  </si>
  <si>
    <t>SCE FPED 2021</t>
  </si>
  <si>
    <t>OCUPADOS SCE 2021 - COMERCIO</t>
  </si>
  <si>
    <t>RESUMEN FORMACIÓN</t>
  </si>
  <si>
    <t>PENDIENTE</t>
  </si>
  <si>
    <t>CENTRO DE FORMACIÓN EMPRESARIAL AURA, S.L.</t>
  </si>
  <si>
    <t>BAJAS ALUMNADO</t>
  </si>
  <si>
    <t>SUBVENCION - RETORNO AL EMPLEO</t>
  </si>
  <si>
    <t>SCE FPED 2019 (nueva asignación)</t>
  </si>
  <si>
    <t>ASIGNACIÓN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</si>
</sst>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11" borderId="10" xfId="0" applyFill="1" applyBorder="1" applyAlignment="1">
      <alignment horizontal="left"/>
    </xf>
    <xf numFmtId="164" fontId="0" fillId="11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64" fontId="31" fillId="0" borderId="10" xfId="0" applyNumberFormat="1" applyFont="1" applyBorder="1" applyAlignment="1">
      <alignment/>
    </xf>
    <xf numFmtId="0" fontId="0" fillId="13" borderId="10" xfId="0" applyFill="1" applyBorder="1" applyAlignment="1">
      <alignment/>
    </xf>
    <xf numFmtId="164" fontId="0" fillId="13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2" borderId="10" xfId="0" applyFill="1" applyBorder="1" applyAlignment="1">
      <alignment/>
    </xf>
    <xf numFmtId="164" fontId="0" fillId="2" borderId="10" xfId="0" applyNumberFormat="1" applyFill="1" applyBorder="1" applyAlignment="1">
      <alignment/>
    </xf>
    <xf numFmtId="0" fontId="0" fillId="16" borderId="10" xfId="0" applyFill="1" applyBorder="1" applyAlignment="1">
      <alignment/>
    </xf>
    <xf numFmtId="164" fontId="0" fillId="16" borderId="10" xfId="0" applyNumberFormat="1" applyFill="1" applyBorder="1" applyAlignment="1">
      <alignment/>
    </xf>
    <xf numFmtId="0" fontId="0" fillId="11" borderId="10" xfId="0" applyFill="1" applyBorder="1" applyAlignment="1">
      <alignment/>
    </xf>
    <xf numFmtId="0" fontId="0" fillId="9" borderId="10" xfId="0" applyFill="1" applyBorder="1" applyAlignment="1">
      <alignment/>
    </xf>
    <xf numFmtId="164" fontId="0" fillId="9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164" fontId="0" fillId="18" borderId="10" xfId="0" applyNumberFormat="1" applyFill="1" applyBorder="1" applyAlignment="1">
      <alignment/>
    </xf>
    <xf numFmtId="0" fontId="0" fillId="2" borderId="10" xfId="0" applyFill="1" applyBorder="1" applyAlignment="1">
      <alignment horizontal="left"/>
    </xf>
    <xf numFmtId="164" fontId="35" fillId="0" borderId="10" xfId="0" applyNumberFormat="1" applyFont="1" applyBorder="1" applyAlignment="1">
      <alignment/>
    </xf>
    <xf numFmtId="164" fontId="36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64" fontId="35" fillId="0" borderId="10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164" fontId="0" fillId="9" borderId="0" xfId="0" applyNumberFormat="1" applyFill="1" applyAlignment="1">
      <alignment/>
    </xf>
    <xf numFmtId="0" fontId="0" fillId="9" borderId="10" xfId="0" applyFill="1" applyBorder="1" applyAlignment="1">
      <alignment horizontal="left"/>
    </xf>
    <xf numFmtId="0" fontId="37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0</xdr:row>
      <xdr:rowOff>142875</xdr:rowOff>
    </xdr:from>
    <xdr:to>
      <xdr:col>9</xdr:col>
      <xdr:colOff>819150</xdr:colOff>
      <xdr:row>4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142875"/>
          <a:ext cx="123825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1" sqref="A1:J30"/>
    </sheetView>
  </sheetViews>
  <sheetFormatPr defaultColWidth="11.421875" defaultRowHeight="15"/>
  <cols>
    <col min="1" max="1" width="55.57421875" style="0" customWidth="1"/>
    <col min="2" max="2" width="15.140625" style="0" bestFit="1" customWidth="1"/>
    <col min="3" max="3" width="13.140625" style="0" bestFit="1" customWidth="1"/>
    <col min="4" max="4" width="17.8515625" style="0" bestFit="1" customWidth="1"/>
    <col min="5" max="5" width="11.7109375" style="0" customWidth="1"/>
    <col min="6" max="6" width="15.00390625" style="0" bestFit="1" customWidth="1"/>
    <col min="7" max="7" width="13.140625" style="0" bestFit="1" customWidth="1"/>
    <col min="8" max="8" width="15.8515625" style="0" bestFit="1" customWidth="1"/>
    <col min="9" max="9" width="13.140625" style="0" bestFit="1" customWidth="1"/>
    <col min="10" max="10" width="17.8515625" style="0" bestFit="1" customWidth="1"/>
  </cols>
  <sheetData>
    <row r="1" ht="15">
      <c r="A1" s="27" t="s">
        <v>16</v>
      </c>
    </row>
    <row r="7" spans="2:10" ht="15">
      <c r="B7" s="30">
        <v>2019</v>
      </c>
      <c r="C7" s="30"/>
      <c r="D7" s="30">
        <v>2020</v>
      </c>
      <c r="E7" s="30"/>
      <c r="F7" s="30">
        <v>2021</v>
      </c>
      <c r="G7" s="30"/>
      <c r="H7" s="30">
        <v>2022</v>
      </c>
      <c r="I7" s="30"/>
      <c r="J7" s="24"/>
    </row>
    <row r="8" spans="1:10" ht="15">
      <c r="A8" s="28" t="s">
        <v>0</v>
      </c>
      <c r="B8" s="28" t="s">
        <v>1</v>
      </c>
      <c r="C8" s="28" t="s">
        <v>2</v>
      </c>
      <c r="D8" s="28" t="s">
        <v>1</v>
      </c>
      <c r="E8" s="28" t="s">
        <v>2</v>
      </c>
      <c r="F8" s="28" t="s">
        <v>1</v>
      </c>
      <c r="G8" s="28" t="s">
        <v>2</v>
      </c>
      <c r="H8" s="28" t="s">
        <v>1</v>
      </c>
      <c r="I8" s="28" t="s">
        <v>2</v>
      </c>
      <c r="J8" s="28" t="s">
        <v>17</v>
      </c>
    </row>
    <row r="9" spans="1:10" ht="15">
      <c r="A9" s="2" t="s">
        <v>3</v>
      </c>
      <c r="B9" s="3">
        <v>196710</v>
      </c>
      <c r="C9" s="3"/>
      <c r="D9" s="3"/>
      <c r="E9" s="3">
        <v>183002.82</v>
      </c>
      <c r="F9" s="4"/>
      <c r="G9" s="4"/>
      <c r="H9" s="4"/>
      <c r="I9" s="4"/>
      <c r="J9" s="5">
        <f>E9-B9</f>
        <v>-13707.179999999993</v>
      </c>
    </row>
    <row r="10" spans="1:10" ht="15">
      <c r="A10" s="6" t="s">
        <v>4</v>
      </c>
      <c r="B10" s="7">
        <v>992242.5</v>
      </c>
      <c r="C10" s="7"/>
      <c r="D10" s="7"/>
      <c r="E10" s="7">
        <v>595345.5</v>
      </c>
      <c r="F10" s="7"/>
      <c r="G10" s="7"/>
      <c r="H10" s="7"/>
      <c r="I10" s="7"/>
      <c r="J10" s="8"/>
    </row>
    <row r="11" spans="1:11" ht="15">
      <c r="A11" s="6" t="s">
        <v>19</v>
      </c>
      <c r="B11" s="7"/>
      <c r="C11" s="7"/>
      <c r="D11" s="7">
        <v>16125</v>
      </c>
      <c r="E11" s="7">
        <v>9675</v>
      </c>
      <c r="F11" s="7"/>
      <c r="G11" s="7">
        <v>400307</v>
      </c>
      <c r="H11" s="7"/>
      <c r="I11" s="7"/>
      <c r="J11" s="5">
        <f>E10+E11+G11-D11-B10</f>
        <v>-3040</v>
      </c>
      <c r="K11" s="9"/>
    </row>
    <row r="12" spans="1:11" ht="15">
      <c r="A12" s="10" t="s">
        <v>5</v>
      </c>
      <c r="B12" s="11">
        <v>74272.8</v>
      </c>
      <c r="C12" s="11"/>
      <c r="D12" s="11"/>
      <c r="E12" s="11">
        <v>44563.68</v>
      </c>
      <c r="F12" s="11"/>
      <c r="G12" s="11"/>
      <c r="H12" s="11"/>
      <c r="I12" s="11">
        <v>19966.08</v>
      </c>
      <c r="J12" s="5">
        <v>-9743.01</v>
      </c>
      <c r="K12" s="9"/>
    </row>
    <row r="13" spans="1:11" ht="15">
      <c r="A13" s="12" t="s">
        <v>6</v>
      </c>
      <c r="B13" s="13">
        <v>88556.4</v>
      </c>
      <c r="C13" s="13"/>
      <c r="D13" s="13"/>
      <c r="E13" s="13">
        <v>53133.84</v>
      </c>
      <c r="F13" s="13"/>
      <c r="G13" s="13"/>
      <c r="H13" s="13"/>
      <c r="I13" s="13">
        <v>16727.32</v>
      </c>
      <c r="J13" s="5">
        <v>-18695.24</v>
      </c>
      <c r="K13" s="9"/>
    </row>
    <row r="14" spans="1:10" ht="15">
      <c r="A14" s="14" t="s">
        <v>7</v>
      </c>
      <c r="B14" s="3">
        <v>84134.2</v>
      </c>
      <c r="C14" s="3"/>
      <c r="D14" s="3"/>
      <c r="E14" s="3"/>
      <c r="F14" s="3"/>
      <c r="G14" s="3">
        <v>83894.18</v>
      </c>
      <c r="H14" s="3"/>
      <c r="I14" s="3"/>
      <c r="J14" s="5">
        <f>G14-B14</f>
        <v>-240.02000000000407</v>
      </c>
    </row>
    <row r="15" spans="1:10" ht="15">
      <c r="A15" s="15" t="s">
        <v>8</v>
      </c>
      <c r="B15" s="16">
        <v>186349.19</v>
      </c>
      <c r="C15" s="16"/>
      <c r="D15" s="16"/>
      <c r="E15" s="16"/>
      <c r="F15" s="16"/>
      <c r="G15" s="16">
        <v>84308.58</v>
      </c>
      <c r="H15" s="16"/>
      <c r="I15" s="16"/>
      <c r="J15" s="8"/>
    </row>
    <row r="16" spans="1:10" ht="15">
      <c r="A16" s="17" t="s">
        <v>9</v>
      </c>
      <c r="B16" s="18">
        <v>108833.96</v>
      </c>
      <c r="C16" s="18"/>
      <c r="D16" s="18"/>
      <c r="E16" s="18">
        <v>6764.49</v>
      </c>
      <c r="F16" s="18"/>
      <c r="G16" s="18">
        <v>45266.94</v>
      </c>
      <c r="H16" s="18"/>
      <c r="I16" s="18"/>
      <c r="J16" s="8"/>
    </row>
    <row r="17" spans="1:12" ht="15">
      <c r="A17" s="12" t="s">
        <v>10</v>
      </c>
      <c r="B17" s="13"/>
      <c r="C17" s="13"/>
      <c r="D17" s="13">
        <v>1186848</v>
      </c>
      <c r="E17" s="13"/>
      <c r="F17" s="13"/>
      <c r="G17" s="13">
        <f>D17*0.6+203004</f>
        <v>915112.7999999999</v>
      </c>
      <c r="H17" s="13"/>
      <c r="I17" s="13">
        <v>258138.2</v>
      </c>
      <c r="J17" s="5">
        <v>-13597</v>
      </c>
      <c r="L17" s="9"/>
    </row>
    <row r="18" spans="1:10" ht="15">
      <c r="A18" s="15" t="s">
        <v>11</v>
      </c>
      <c r="B18" s="16"/>
      <c r="C18" s="16"/>
      <c r="D18" s="16"/>
      <c r="E18" s="16"/>
      <c r="F18" s="16">
        <v>194268</v>
      </c>
      <c r="G18" s="16">
        <f>F18*0.6</f>
        <v>116560.8</v>
      </c>
      <c r="H18" s="16"/>
      <c r="I18" s="16"/>
      <c r="J18" s="5"/>
    </row>
    <row r="19" spans="1:10" ht="15">
      <c r="A19" s="17" t="s">
        <v>12</v>
      </c>
      <c r="B19" s="18"/>
      <c r="C19" s="18"/>
      <c r="D19" s="18"/>
      <c r="E19" s="18"/>
      <c r="F19" s="18">
        <v>1179165</v>
      </c>
      <c r="G19" s="18"/>
      <c r="H19" s="18"/>
      <c r="I19" s="18">
        <v>707499</v>
      </c>
      <c r="J19" s="8"/>
    </row>
    <row r="20" spans="1:10" ht="15">
      <c r="A20" s="19" t="s">
        <v>13</v>
      </c>
      <c r="B20" s="11"/>
      <c r="C20" s="11"/>
      <c r="D20" s="11"/>
      <c r="E20" s="11"/>
      <c r="F20" s="11">
        <v>41901.75</v>
      </c>
      <c r="G20" s="11"/>
      <c r="H20" s="11"/>
      <c r="I20" s="11">
        <v>25141.05</v>
      </c>
      <c r="J20" s="8"/>
    </row>
    <row r="21" spans="1:10" ht="15">
      <c r="A21" s="26" t="s">
        <v>18</v>
      </c>
      <c r="B21" s="16"/>
      <c r="C21" s="16"/>
      <c r="D21" s="16"/>
      <c r="E21" s="16"/>
      <c r="F21" s="16">
        <v>2500</v>
      </c>
      <c r="G21" s="16">
        <v>2500</v>
      </c>
      <c r="H21" s="16"/>
      <c r="I21" s="16"/>
      <c r="J21" s="8"/>
    </row>
    <row r="22" spans="1:10" ht="15">
      <c r="A22" s="1"/>
      <c r="B22" s="20">
        <f>SUM(B9:B21)</f>
        <v>1731099.0499999998</v>
      </c>
      <c r="C22" s="20">
        <f aca="true" t="shared" si="0" ref="C22:I22">SUM(C9:C21)</f>
        <v>0</v>
      </c>
      <c r="D22" s="20">
        <f t="shared" si="0"/>
        <v>1202973</v>
      </c>
      <c r="E22" s="20">
        <f t="shared" si="0"/>
        <v>892485.3300000001</v>
      </c>
      <c r="F22" s="20">
        <f t="shared" si="0"/>
        <v>1417834.75</v>
      </c>
      <c r="G22" s="20">
        <f t="shared" si="0"/>
        <v>1647950.3</v>
      </c>
      <c r="H22" s="20">
        <f t="shared" si="0"/>
        <v>0</v>
      </c>
      <c r="I22" s="20">
        <f t="shared" si="0"/>
        <v>1027471.6500000001</v>
      </c>
      <c r="J22" s="21">
        <f>SUM(J9:J20)</f>
        <v>-59022.45</v>
      </c>
    </row>
    <row r="25" spans="1:6" ht="15">
      <c r="A25" s="29" t="s">
        <v>14</v>
      </c>
      <c r="B25" s="23" t="s">
        <v>20</v>
      </c>
      <c r="C25" s="23" t="s">
        <v>2</v>
      </c>
      <c r="D25" s="28" t="s">
        <v>17</v>
      </c>
      <c r="F25" s="9"/>
    </row>
    <row r="26" spans="1:4" ht="15">
      <c r="A26" s="22">
        <v>2019</v>
      </c>
      <c r="B26" s="8">
        <f>B22</f>
        <v>1731099.0499999998</v>
      </c>
      <c r="C26" s="8">
        <f>C22</f>
        <v>0</v>
      </c>
      <c r="D26" s="1"/>
    </row>
    <row r="27" spans="1:6" ht="15">
      <c r="A27" s="22">
        <v>2020</v>
      </c>
      <c r="B27" s="8">
        <f>D22</f>
        <v>1202973</v>
      </c>
      <c r="C27" s="8">
        <f>E22</f>
        <v>892485.3300000001</v>
      </c>
      <c r="D27" s="1"/>
      <c r="F27" s="24" t="s">
        <v>15</v>
      </c>
    </row>
    <row r="28" spans="1:4" ht="15">
      <c r="A28" s="22">
        <v>2021</v>
      </c>
      <c r="B28" s="8">
        <f>F22</f>
        <v>1417834.75</v>
      </c>
      <c r="C28" s="8">
        <f>G22</f>
        <v>1647950.3</v>
      </c>
      <c r="D28" s="1"/>
    </row>
    <row r="29" spans="1:4" ht="15">
      <c r="A29" s="22">
        <v>2022</v>
      </c>
      <c r="B29" s="8">
        <f>H22</f>
        <v>0</v>
      </c>
      <c r="C29" s="8">
        <f>I22</f>
        <v>1027471.6500000001</v>
      </c>
      <c r="D29" s="1"/>
    </row>
    <row r="30" spans="2:6" ht="15">
      <c r="B30" s="20">
        <f>SUM(B26:B29)</f>
        <v>4351906.8</v>
      </c>
      <c r="C30" s="20">
        <f>SUM(C26:C29)</f>
        <v>3567907.2800000003</v>
      </c>
      <c r="D30" s="21">
        <f>-J22</f>
        <v>59022.45</v>
      </c>
      <c r="F30" s="25">
        <f>B30-C30-D30</f>
        <v>724977.0699999996</v>
      </c>
    </row>
  </sheetData>
  <sheetProtection/>
  <mergeCells count="4">
    <mergeCell ref="B7:C7"/>
    <mergeCell ref="H7:I7"/>
    <mergeCell ref="D7:E7"/>
    <mergeCell ref="F7:G7"/>
  </mergeCells>
  <printOptions/>
  <pageMargins left="0.7" right="0.7" top="0.75" bottom="0.75" header="0.3" footer="0.3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José María</cp:lastModifiedBy>
  <cp:lastPrinted>2022-06-28T15:06:28Z</cp:lastPrinted>
  <dcterms:created xsi:type="dcterms:W3CDTF">2022-06-28T13:38:48Z</dcterms:created>
  <dcterms:modified xsi:type="dcterms:W3CDTF">2022-06-28T15:10:43Z</dcterms:modified>
  <cp:category/>
  <cp:version/>
  <cp:contentType/>
  <cp:contentStatus/>
</cp:coreProperties>
</file>